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y pc\Dropbox\ACP Jolly Accounting\2014\New folder (2)\"/>
    </mc:Choice>
  </mc:AlternateContent>
  <bookViews>
    <workbookView xWindow="0" yWindow="0" windowWidth="20490" windowHeight="7155"/>
  </bookViews>
  <sheets>
    <sheet name="3e Lachiri" sheetId="1" r:id="rId1"/>
  </sheets>
  <externalReferences>
    <externalReference r:id="rId2"/>
  </externalReferences>
  <definedNames>
    <definedName name="_xlnm.Print_Area" localSheetId="0">'3e Lachiri'!$A$1:$AF$33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C56" i="1"/>
  <c r="C54" i="1"/>
  <c r="C53" i="1"/>
  <c r="C51" i="1"/>
  <c r="C52" i="1" s="1"/>
  <c r="C50" i="1"/>
  <c r="C42" i="1"/>
  <c r="C41" i="1"/>
  <c r="C40" i="1"/>
  <c r="C39" i="1"/>
  <c r="C38" i="1"/>
  <c r="C43" i="1" s="1"/>
  <c r="C7" i="1" s="1"/>
  <c r="C10" i="1" s="1"/>
  <c r="C34" i="1"/>
  <c r="AE22" i="1"/>
  <c r="AD22" i="1"/>
  <c r="AC22" i="1"/>
  <c r="AB22" i="1"/>
  <c r="AA22" i="1"/>
  <c r="Z22" i="1"/>
  <c r="Y22" i="1"/>
  <c r="X22" i="1"/>
  <c r="W22" i="1"/>
  <c r="V22" i="1"/>
  <c r="AE16" i="1"/>
  <c r="AD16" i="1"/>
  <c r="AC16" i="1"/>
  <c r="AB16" i="1"/>
  <c r="AA16" i="1"/>
  <c r="Z16" i="1"/>
  <c r="Y16" i="1"/>
  <c r="X16" i="1"/>
  <c r="W16" i="1"/>
  <c r="V16" i="1"/>
  <c r="AE15" i="1"/>
  <c r="AD15" i="1"/>
  <c r="AC15" i="1"/>
  <c r="AB15" i="1"/>
  <c r="AA15" i="1"/>
  <c r="Z15" i="1"/>
  <c r="Y15" i="1"/>
  <c r="X15" i="1"/>
  <c r="W15" i="1"/>
  <c r="V15" i="1"/>
  <c r="C12" i="1"/>
  <c r="C9" i="1"/>
  <c r="C8" i="1"/>
  <c r="C1" i="1"/>
  <c r="C14" i="1" l="1"/>
  <c r="A14" i="1" s="1"/>
</calcChain>
</file>

<file path=xl/sharedStrings.xml><?xml version="1.0" encoding="utf-8"?>
<sst xmlns="http://schemas.openxmlformats.org/spreadsheetml/2006/main" count="49" uniqueCount="39">
  <si>
    <t>Rapport</t>
  </si>
  <si>
    <t>Propiétaire</t>
  </si>
  <si>
    <t>Lot</t>
  </si>
  <si>
    <t>Lachiri-Lievens</t>
  </si>
  <si>
    <t>3e</t>
  </si>
  <si>
    <t>Overzicht/Relève</t>
  </si>
  <si>
    <t>Totaal / Totale</t>
  </si>
  <si>
    <t>totaal algemene kosten/Totale frais générals</t>
  </si>
  <si>
    <t>totaal water / totale eau</t>
  </si>
  <si>
    <t>Totaal andere kosten / totale autres frais</t>
  </si>
  <si>
    <t>totale kosten / Grand totale frais</t>
  </si>
  <si>
    <t>totaal ontvangen bedragen / totale montants reçus</t>
  </si>
  <si>
    <t>date</t>
  </si>
  <si>
    <t>montant reçu</t>
  </si>
  <si>
    <t>OVERSCHRIJVING VAN 377-0112038-40 MME ALEXANDRA LIEVENS RUE JOLLY 148/3G 1030         BRUXELLES FRAIS TRAVAUX SOL DU PARKING</t>
  </si>
  <si>
    <t>OVERSCHRIJVING VAN 377-0112038-40 MME ALEXANDRA LIEVENS RUE JOLLY 148/3G 1030         BRUXELLES PROVISION CHARGES COMMUN + EAU</t>
  </si>
  <si>
    <t>EUROPESE OVERSCHRIJVING VAN BE02 3770 1120 3840 BANKIER OPDRACHTGEVER: BBRUBEBB MME ALEXANDRA LIEVENS RUE JOLLY 148/3G 1030         BRUXELLES PROVISION CHARGES COMMUN + EAU REFERENTIE: 1462002001</t>
  </si>
  <si>
    <t>EUROPESE OVERSCHRIJVING VAN BE02 3770 1120 3840 BANKIER OPDRACHTGEVER: BBRUBEBB LIEVENS RUE JOLLY 148/3G 1030        BRUXELLES FRAIS TRAVAUX SOL DU PARKING REFERENTIE: NOTPROVIDED</t>
  </si>
  <si>
    <t>EUROPESE OVERSCHRIJVING VAN BE02 3770 1120 3840 BANKIER OPDRACHTGEVER: BBRUBEBB LIEVENS RUE JOLLY 148/3G 1030        BRUXELLES PROVISION CHARGES COMMUN + EAU REFERENTIE: NOTPROVIDED</t>
  </si>
  <si>
    <t>EUROPESE OVERSCHRIJVING VAN BE02 3770 1120 3840 BANKIER OPDRACHTGEVER: BBRUBEBB MME ALEXANDRA LIEVENS RUE JOLLY 148/3G 1030        BRUXELLES FRAIS TRAVAUX SOL DU PARKING REFERENTIE: NOTPROVIDED</t>
  </si>
  <si>
    <t>EUROPESE OVERSCHRIJVING VAN BE02 3770 1120 3840 BANKIER OPDRACHTGEVER: BBRUBEBB MME ALEXANDRA LIEVENS RUE JOLLY 148/3G 1030        BRUXELLES PROVISION CHARGES COMMUN + EAU REFERENTIE: NOTPROVIDED</t>
  </si>
  <si>
    <t>Totale</t>
  </si>
  <si>
    <t>Frais</t>
  </si>
  <si>
    <t>Charges 148</t>
  </si>
  <si>
    <t>Charges commun (incl assurances)</t>
  </si>
  <si>
    <t>Electricité parking</t>
  </si>
  <si>
    <t>Syndic</t>
  </si>
  <si>
    <t>Fond de résèrve</t>
  </si>
  <si>
    <t>Totale frais</t>
  </si>
  <si>
    <t>Autres</t>
  </si>
  <si>
    <t>Sol parking reste</t>
  </si>
  <si>
    <t>Specifications eau</t>
  </si>
  <si>
    <t>compteur début année (m³)</t>
  </si>
  <si>
    <t>compteur fin année (m³)</t>
  </si>
  <si>
    <t>consommation (m³)</t>
  </si>
  <si>
    <t>m³</t>
  </si>
  <si>
    <t>consommation incl abbonnement</t>
  </si>
  <si>
    <t>prix m³</t>
  </si>
  <si>
    <t>abonnement compteur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</si>
</sst>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_ ;[Red]\-0.00\ "/>
    <numFmt numFmtId="165" formatCode="#,##0.00\ &quot;€&quot;"/>
    <numFmt numFmtId="166" formatCode="_-* #,##0.00\ [$€-813]_-;\-* #,##0.00\ [$€-813]_-;_-* &quot;-&quot;??\ [$€-813]_-;_-@_-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name val="Arial"/>
      <family val="2"/>
    </font>
    <font>
      <sz val="10"/>
      <color indexed="9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/>
    <xf numFmtId="0" fontId="2" fillId="0" borderId="0" xfId="0" applyFont="1" applyBorder="1" applyAlignment="1">
      <alignment horizontal="left"/>
    </xf>
    <xf numFmtId="164" fontId="4" fillId="2" borderId="2" xfId="0" applyNumberFormat="1" applyFont="1" applyFill="1" applyBorder="1"/>
    <xf numFmtId="164" fontId="3" fillId="0" borderId="0" xfId="0" applyNumberFormat="1" applyFont="1" applyBorder="1"/>
    <xf numFmtId="164" fontId="3" fillId="0" borderId="2" xfId="0" applyNumberFormat="1" applyFont="1" applyBorder="1"/>
    <xf numFmtId="0" fontId="4" fillId="0" borderId="0" xfId="0" applyFont="1" applyBorder="1" applyAlignment="1">
      <alignment horizontal="left"/>
    </xf>
    <xf numFmtId="0" fontId="3" fillId="0" borderId="3" xfId="0" applyFont="1" applyBorder="1"/>
    <xf numFmtId="164" fontId="4" fillId="2" borderId="4" xfId="0" applyNumberFormat="1" applyFont="1" applyFill="1" applyBorder="1"/>
    <xf numFmtId="164" fontId="4" fillId="2" borderId="5" xfId="0" applyNumberFormat="1" applyFont="1" applyFill="1" applyBorder="1"/>
    <xf numFmtId="164" fontId="4" fillId="2" borderId="6" xfId="0" applyNumberFormat="1" applyFont="1" applyFill="1" applyBorder="1"/>
    <xf numFmtId="165" fontId="3" fillId="0" borderId="3" xfId="0" applyNumberFormat="1" applyFont="1" applyBorder="1"/>
    <xf numFmtId="0" fontId="3" fillId="0" borderId="7" xfId="0" applyFont="1" applyBorder="1"/>
    <xf numFmtId="166" fontId="3" fillId="0" borderId="0" xfId="0" applyNumberFormat="1" applyFont="1" applyBorder="1"/>
    <xf numFmtId="165" fontId="3" fillId="0" borderId="8" xfId="0" applyNumberFormat="1" applyFont="1" applyBorder="1"/>
    <xf numFmtId="0" fontId="3" fillId="0" borderId="7" xfId="0" applyFont="1" applyFill="1" applyBorder="1"/>
    <xf numFmtId="165" fontId="3" fillId="0" borderId="9" xfId="0" applyNumberFormat="1" applyFont="1" applyBorder="1"/>
    <xf numFmtId="0" fontId="5" fillId="0" borderId="0" xfId="0" applyFont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8" fontId="3" fillId="0" borderId="8" xfId="0" applyNumberFormat="1" applyFont="1" applyFill="1" applyBorder="1"/>
    <xf numFmtId="0" fontId="4" fillId="0" borderId="0" xfId="0" applyFont="1" applyFill="1" applyBorder="1"/>
    <xf numFmtId="8" fontId="3" fillId="0" borderId="0" xfId="0" applyNumberFormat="1" applyFont="1" applyFill="1" applyBorder="1"/>
    <xf numFmtId="164" fontId="4" fillId="0" borderId="8" xfId="0" applyNumberFormat="1" applyFont="1" applyFill="1" applyBorder="1"/>
    <xf numFmtId="0" fontId="3" fillId="3" borderId="10" xfId="0" applyFont="1" applyFill="1" applyBorder="1"/>
    <xf numFmtId="8" fontId="3" fillId="3" borderId="11" xfId="0" applyNumberFormat="1" applyFont="1" applyFill="1" applyBorder="1"/>
    <xf numFmtId="164" fontId="4" fillId="3" borderId="12" xfId="0" applyNumberFormat="1" applyFont="1" applyFill="1" applyBorder="1"/>
    <xf numFmtId="164" fontId="3" fillId="0" borderId="0" xfId="0" applyNumberFormat="1" applyFont="1"/>
    <xf numFmtId="164" fontId="3" fillId="0" borderId="0" xfId="0" quotePrefix="1" applyNumberFormat="1" applyFont="1"/>
    <xf numFmtId="0" fontId="1" fillId="0" borderId="0" xfId="2" applyAlignment="1">
      <alignment wrapText="1"/>
    </xf>
    <xf numFmtId="14" fontId="1" fillId="0" borderId="0" xfId="2" applyNumberFormat="1"/>
    <xf numFmtId="0" fontId="1" fillId="0" borderId="0" xfId="2"/>
    <xf numFmtId="0" fontId="1" fillId="0" borderId="0" xfId="2" applyFill="1" applyAlignment="1">
      <alignment wrapText="1"/>
    </xf>
    <xf numFmtId="14" fontId="1" fillId="0" borderId="0" xfId="2" applyNumberFormat="1" applyFill="1"/>
    <xf numFmtId="0" fontId="1" fillId="0" borderId="0" xfId="2" applyFill="1"/>
    <xf numFmtId="0" fontId="0" fillId="0" borderId="0" xfId="0" applyFill="1" applyBorder="1"/>
    <xf numFmtId="0" fontId="3" fillId="0" borderId="0" xfId="0" applyFont="1" applyFill="1"/>
    <xf numFmtId="0" fontId="6" fillId="0" borderId="0" xfId="0" applyFont="1" applyFill="1"/>
    <xf numFmtId="0" fontId="0" fillId="0" borderId="0" xfId="0" applyFill="1"/>
    <xf numFmtId="0" fontId="6" fillId="0" borderId="0" xfId="0" applyFont="1" applyFill="1" applyBorder="1"/>
    <xf numFmtId="0" fontId="5" fillId="0" borderId="0" xfId="0" applyFont="1"/>
    <xf numFmtId="165" fontId="3" fillId="0" borderId="0" xfId="0" applyNumberFormat="1" applyFont="1"/>
    <xf numFmtId="165" fontId="3" fillId="0" borderId="13" xfId="0" applyNumberFormat="1" applyFont="1" applyBorder="1"/>
    <xf numFmtId="164" fontId="3" fillId="0" borderId="0" xfId="0" applyNumberFormat="1" applyFont="1" applyFill="1" applyBorder="1"/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right"/>
    </xf>
    <xf numFmtId="44" fontId="0" fillId="0" borderId="0" xfId="1" applyFont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y%20pc/Dropbox/ACP%20Jolly%20Accounting/2014/ACP%20Jolly%20accounting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ités"/>
      <sheetName val="Afschriften"/>
      <sheetName val="eau"/>
      <sheetName val="avocat"/>
      <sheetName val="MarRenov"/>
      <sheetName val="dépences"/>
      <sheetName val="dép 148"/>
      <sheetName val="dép 162"/>
      <sheetName val="dép par mill"/>
      <sheetName val="Parking tracking"/>
      <sheetName val="Groen dak parking"/>
      <sheetName val="Travaux"/>
      <sheetName val="1a Heynickx"/>
      <sheetName val="2a Kahya"/>
      <sheetName val="2b Etienne"/>
      <sheetName val="2c Haas"/>
      <sheetName val="3a Rouverand"/>
      <sheetName val="3b Tshile"/>
      <sheetName val="3c Grynberg"/>
      <sheetName val="1c De Keere"/>
      <sheetName val="1d Massie"/>
      <sheetName val="1e Messoudi-Semah"/>
      <sheetName val="1f Rijke"/>
      <sheetName val="2d Barraka"/>
      <sheetName val="2e Depover"/>
      <sheetName val="2+3f Amar Z"/>
      <sheetName val="2g Dory"/>
      <sheetName val="2h De Bley"/>
      <sheetName val="3d Sutour"/>
      <sheetName val="3e Lachiri"/>
      <sheetName val="3g Du Roy"/>
    </sheetNames>
    <sheetDataSet>
      <sheetData sheetId="0">
        <row r="1">
          <cell r="A1">
            <v>2014</v>
          </cell>
        </row>
        <row r="6">
          <cell r="T6">
            <v>6.1141666666666667</v>
          </cell>
        </row>
        <row r="9">
          <cell r="T9">
            <v>25.346</v>
          </cell>
        </row>
      </sheetData>
      <sheetData sheetId="1"/>
      <sheetData sheetId="2">
        <row r="3">
          <cell r="M3">
            <v>3.0441840124364985</v>
          </cell>
        </row>
        <row r="58">
          <cell r="G58">
            <v>23.8</v>
          </cell>
          <cell r="H58">
            <v>504.56299999999999</v>
          </cell>
          <cell r="I58">
            <v>667.42</v>
          </cell>
          <cell r="N58">
            <v>519.56667571337073</v>
          </cell>
        </row>
      </sheetData>
      <sheetData sheetId="3"/>
      <sheetData sheetId="4"/>
      <sheetData sheetId="5"/>
      <sheetData sheetId="6"/>
      <sheetData sheetId="7"/>
      <sheetData sheetId="8">
        <row r="22">
          <cell r="H22">
            <v>296.18535200000002</v>
          </cell>
          <cell r="I22">
            <v>19.81450448276502</v>
          </cell>
          <cell r="P22">
            <v>8.2007201765594129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E57"/>
  <sheetViews>
    <sheetView tabSelected="1" zoomScaleNormal="100" workbookViewId="0">
      <selection activeCell="E7" sqref="E7"/>
    </sheetView>
  </sheetViews>
  <sheetFormatPr defaultRowHeight="12.75" x14ac:dyDescent="0.2"/>
  <cols>
    <col min="1" max="1" width="81.140625" customWidth="1"/>
    <col min="2" max="2" width="32.140625" customWidth="1"/>
    <col min="3" max="3" width="15" customWidth="1"/>
    <col min="4" max="4" width="3" customWidth="1"/>
    <col min="5" max="5" width="40.85546875" customWidth="1"/>
    <col min="6" max="6" width="11.140625" bestFit="1" customWidth="1"/>
    <col min="7" max="7" width="9.85546875" bestFit="1" customWidth="1"/>
    <col min="8" max="8" width="32.7109375" customWidth="1"/>
    <col min="9" max="9" width="12" bestFit="1" customWidth="1"/>
  </cols>
  <sheetData>
    <row r="1" spans="1:31" ht="18" x14ac:dyDescent="0.25">
      <c r="A1" s="1" t="s">
        <v>0</v>
      </c>
      <c r="B1" s="1"/>
      <c r="C1" s="2">
        <f>[1]mensualités!A1</f>
        <v>2014</v>
      </c>
      <c r="H1" s="3"/>
      <c r="I1" s="3"/>
      <c r="J1" s="3"/>
      <c r="K1" s="3"/>
    </row>
    <row r="2" spans="1:31" ht="18" x14ac:dyDescent="0.25">
      <c r="A2" s="4"/>
      <c r="B2" s="4"/>
      <c r="C2" s="4"/>
      <c r="H2" s="3"/>
      <c r="I2" s="3"/>
      <c r="J2" s="3"/>
      <c r="K2" s="3"/>
    </row>
    <row r="3" spans="1:31" ht="13.5" x14ac:dyDescent="0.25">
      <c r="A3" s="5" t="s">
        <v>1</v>
      </c>
      <c r="B3" s="5" t="s">
        <v>2</v>
      </c>
      <c r="C3" s="5"/>
      <c r="E3" s="6"/>
      <c r="F3" s="6"/>
      <c r="G3" s="6"/>
      <c r="H3" s="3"/>
      <c r="I3" s="3"/>
      <c r="J3" s="3"/>
      <c r="K3" s="3"/>
    </row>
    <row r="4" spans="1:31" ht="13.5" x14ac:dyDescent="0.25">
      <c r="A4" s="7" t="s">
        <v>3</v>
      </c>
      <c r="B4" s="7" t="s">
        <v>4</v>
      </c>
      <c r="C4" s="7"/>
      <c r="E4" s="3"/>
      <c r="F4" s="3"/>
      <c r="G4" s="3"/>
      <c r="H4" s="3"/>
      <c r="I4" s="3"/>
      <c r="J4" s="3"/>
      <c r="K4" s="3"/>
    </row>
    <row r="5" spans="1:31" ht="18.75" thickBot="1" x14ac:dyDescent="0.3">
      <c r="A5" s="4"/>
      <c r="B5" s="4"/>
      <c r="C5" s="8"/>
      <c r="G5" s="9"/>
      <c r="J5" s="3"/>
      <c r="K5" s="3"/>
    </row>
    <row r="6" spans="1:31" ht="13.5" x14ac:dyDescent="0.25">
      <c r="A6" s="10" t="s">
        <v>5</v>
      </c>
      <c r="B6" s="11"/>
      <c r="C6" s="12" t="s">
        <v>6</v>
      </c>
      <c r="G6" s="13"/>
      <c r="J6" s="3"/>
      <c r="K6" s="3"/>
    </row>
    <row r="7" spans="1:31" ht="13.5" x14ac:dyDescent="0.25">
      <c r="A7" s="14" t="s">
        <v>7</v>
      </c>
      <c r="B7" s="15"/>
      <c r="C7" s="16">
        <f>C43</f>
        <v>701.72257665932443</v>
      </c>
      <c r="G7" s="13"/>
      <c r="J7" s="3"/>
      <c r="K7" s="3"/>
    </row>
    <row r="8" spans="1:31" ht="13.5" x14ac:dyDescent="0.25">
      <c r="A8" s="14" t="s">
        <v>8</v>
      </c>
      <c r="B8" s="6"/>
      <c r="C8" s="16">
        <f>C54</f>
        <v>519.56667571337073</v>
      </c>
      <c r="G8" s="13"/>
      <c r="J8" s="3"/>
      <c r="K8" s="3"/>
    </row>
    <row r="9" spans="1:31" ht="14.25" thickBot="1" x14ac:dyDescent="0.3">
      <c r="A9" s="17" t="s">
        <v>9</v>
      </c>
      <c r="B9" s="6"/>
      <c r="C9" s="18">
        <f>C46</f>
        <v>548.74</v>
      </c>
      <c r="G9" s="9"/>
      <c r="J9" s="3"/>
      <c r="K9" s="3"/>
    </row>
    <row r="10" spans="1:31" ht="14.25" thickTop="1" x14ac:dyDescent="0.25">
      <c r="A10" s="17" t="s">
        <v>10</v>
      </c>
      <c r="B10" s="6"/>
      <c r="C10" s="16">
        <f>SUM(C7:C9)</f>
        <v>1770.0292523726951</v>
      </c>
      <c r="G10" s="13"/>
      <c r="J10" s="3"/>
      <c r="K10" s="3"/>
    </row>
    <row r="11" spans="1:31" ht="13.5" x14ac:dyDescent="0.25">
      <c r="A11" s="17"/>
      <c r="B11" s="19"/>
      <c r="C11" s="16"/>
      <c r="G11" s="13"/>
      <c r="H11" s="20"/>
      <c r="I11" s="21"/>
      <c r="J11" s="3"/>
      <c r="K11" s="3"/>
    </row>
    <row r="12" spans="1:31" ht="13.5" x14ac:dyDescent="0.25">
      <c r="A12" s="17" t="s">
        <v>11</v>
      </c>
      <c r="B12" s="19"/>
      <c r="C12" s="22">
        <f>C34</f>
        <v>1444.1600000000005</v>
      </c>
      <c r="G12" s="13"/>
      <c r="H12" s="23"/>
      <c r="I12" s="20"/>
      <c r="J12" s="3"/>
      <c r="K12" s="3"/>
    </row>
    <row r="13" spans="1:31" ht="13.5" x14ac:dyDescent="0.25">
      <c r="A13" s="17"/>
      <c r="B13" s="24"/>
      <c r="C13" s="25"/>
      <c r="G13" s="9"/>
      <c r="H13" s="21"/>
      <c r="I13" s="20"/>
      <c r="J13" s="3"/>
      <c r="K13" s="3"/>
    </row>
    <row r="14" spans="1:31" s="29" customFormat="1" ht="13.5" customHeight="1" thickBot="1" x14ac:dyDescent="0.3">
      <c r="A14" s="26" t="str">
        <f>IF(C14&gt;0,"te ontvangen / a recevoir","te betalen / a payer")</f>
        <v>te betalen / a payer</v>
      </c>
      <c r="B14" s="27"/>
      <c r="C14" s="28">
        <f>C12-C10</f>
        <v>-325.86925237269452</v>
      </c>
      <c r="G14" s="13"/>
      <c r="H14" s="20"/>
      <c r="I14" s="21"/>
    </row>
    <row r="15" spans="1:31" s="29" customFormat="1" ht="13.5" customHeight="1" x14ac:dyDescent="0.25">
      <c r="A15" s="2"/>
      <c r="B15" s="2"/>
      <c r="C15" s="8"/>
      <c r="G15" s="13"/>
      <c r="H15" s="21"/>
      <c r="I15" s="21"/>
      <c r="V15" s="29">
        <f>[1]mensualités!AK24</f>
        <v>0</v>
      </c>
      <c r="W15" s="29">
        <f>[1]mensualités!AL24</f>
        <v>0</v>
      </c>
      <c r="X15" s="29">
        <f>[1]mensualités!AM24</f>
        <v>0</v>
      </c>
      <c r="Y15" s="29">
        <f>[1]mensualités!AN24</f>
        <v>0</v>
      </c>
      <c r="Z15" s="29">
        <f>[1]mensualités!AO24</f>
        <v>0</v>
      </c>
      <c r="AA15" s="29">
        <f>[1]mensualités!AP24</f>
        <v>0</v>
      </c>
      <c r="AB15" s="29">
        <f>[1]mensualités!AQ24</f>
        <v>0</v>
      </c>
      <c r="AC15" s="29">
        <f>[1]mensualités!AR24</f>
        <v>0</v>
      </c>
      <c r="AD15" s="29">
        <f>[1]mensualités!AS24</f>
        <v>0</v>
      </c>
      <c r="AE15" s="29">
        <f>[1]mensualités!AT24</f>
        <v>0</v>
      </c>
    </row>
    <row r="16" spans="1:31" s="29" customFormat="1" ht="13.5" customHeight="1" x14ac:dyDescent="0.25">
      <c r="B16" s="5" t="s">
        <v>12</v>
      </c>
      <c r="C16" s="5" t="s">
        <v>13</v>
      </c>
      <c r="D16" s="30"/>
      <c r="G16" s="9"/>
      <c r="H16" s="21"/>
      <c r="I16" s="21"/>
      <c r="V16" s="29">
        <f>[1]mensualités!AK25</f>
        <v>0</v>
      </c>
      <c r="W16" s="29">
        <f>[1]mensualités!AL25</f>
        <v>0</v>
      </c>
      <c r="X16" s="29">
        <f>[1]mensualités!AM25</f>
        <v>0</v>
      </c>
      <c r="Y16" s="29">
        <f>[1]mensualités!AN25</f>
        <v>0</v>
      </c>
      <c r="Z16" s="29">
        <f>[1]mensualités!AO25</f>
        <v>0</v>
      </c>
      <c r="AA16" s="29">
        <f>[1]mensualités!AP25</f>
        <v>0</v>
      </c>
      <c r="AB16" s="29">
        <f>[1]mensualités!AQ25</f>
        <v>0</v>
      </c>
      <c r="AC16" s="29">
        <f>[1]mensualités!AR25</f>
        <v>0</v>
      </c>
      <c r="AD16" s="29">
        <f>[1]mensualités!AS25</f>
        <v>0</v>
      </c>
      <c r="AE16" s="29">
        <f>[1]mensualités!AT25</f>
        <v>0</v>
      </c>
    </row>
    <row r="17" spans="1:31" s="29" customFormat="1" ht="13.5" customHeight="1" x14ac:dyDescent="0.25">
      <c r="A17" s="31" t="s">
        <v>14</v>
      </c>
      <c r="B17" s="32">
        <v>41641</v>
      </c>
      <c r="C17" s="33">
        <v>100</v>
      </c>
      <c r="D17" s="30"/>
      <c r="G17" s="9"/>
      <c r="H17" s="21"/>
      <c r="I17" s="21"/>
    </row>
    <row r="18" spans="1:31" s="29" customFormat="1" ht="13.5" customHeight="1" x14ac:dyDescent="0.25">
      <c r="A18" s="34" t="s">
        <v>15</v>
      </c>
      <c r="B18" s="35">
        <v>41655</v>
      </c>
      <c r="C18" s="36">
        <v>78.680000000000007</v>
      </c>
      <c r="D18" s="30"/>
      <c r="G18" s="9"/>
      <c r="H18" s="21"/>
      <c r="I18" s="21"/>
    </row>
    <row r="19" spans="1:31" s="29" customFormat="1" ht="13.5" customHeight="1" x14ac:dyDescent="0.25">
      <c r="A19" s="34" t="s">
        <v>14</v>
      </c>
      <c r="B19" s="35">
        <v>41670</v>
      </c>
      <c r="C19" s="36">
        <v>100</v>
      </c>
      <c r="D19" s="30"/>
      <c r="G19" s="9"/>
      <c r="H19" s="21"/>
      <c r="I19" s="21"/>
    </row>
    <row r="20" spans="1:31" s="29" customFormat="1" ht="13.5" customHeight="1" x14ac:dyDescent="0.25">
      <c r="A20" s="34" t="s">
        <v>16</v>
      </c>
      <c r="B20" s="35">
        <v>41684</v>
      </c>
      <c r="C20" s="36">
        <v>78.680000000000007</v>
      </c>
      <c r="D20" s="30"/>
      <c r="G20" s="9"/>
      <c r="H20" s="21"/>
      <c r="I20" s="21"/>
    </row>
    <row r="21" spans="1:31" s="29" customFormat="1" ht="13.5" customHeight="1" x14ac:dyDescent="0.25">
      <c r="A21" s="31" t="s">
        <v>17</v>
      </c>
      <c r="B21" s="32">
        <v>41701</v>
      </c>
      <c r="C21" s="33">
        <v>100</v>
      </c>
      <c r="D21" s="30"/>
      <c r="G21" s="9"/>
      <c r="H21" s="21"/>
      <c r="I21" s="21"/>
    </row>
    <row r="22" spans="1:31" s="29" customFormat="1" ht="13.5" customHeight="1" x14ac:dyDescent="0.25">
      <c r="A22" s="31" t="s">
        <v>18</v>
      </c>
      <c r="B22" s="32">
        <v>41715</v>
      </c>
      <c r="C22" s="33">
        <v>78.680000000000007</v>
      </c>
      <c r="G22" s="13"/>
      <c r="H22" s="21"/>
      <c r="I22" s="21"/>
      <c r="V22" s="29" t="e">
        <f>[1]mensualités!#REF!</f>
        <v>#REF!</v>
      </c>
      <c r="W22" s="29" t="e">
        <f>[1]mensualités!#REF!</f>
        <v>#REF!</v>
      </c>
      <c r="X22" s="29" t="e">
        <f>[1]mensualités!#REF!</f>
        <v>#REF!</v>
      </c>
      <c r="Y22" s="29" t="e">
        <f>[1]mensualités!#REF!</f>
        <v>#REF!</v>
      </c>
      <c r="Z22" s="29" t="e">
        <f>[1]mensualités!#REF!</f>
        <v>#REF!</v>
      </c>
      <c r="AA22" s="29" t="e">
        <f>[1]mensualités!#REF!</f>
        <v>#REF!</v>
      </c>
      <c r="AB22" s="29" t="e">
        <f>[1]mensualités!#REF!</f>
        <v>#REF!</v>
      </c>
      <c r="AC22" s="29" t="e">
        <f>[1]mensualités!#REF!</f>
        <v>#REF!</v>
      </c>
      <c r="AD22" s="29" t="e">
        <f>[1]mensualités!#REF!</f>
        <v>#REF!</v>
      </c>
      <c r="AE22" s="29" t="e">
        <f>[1]mensualités!#REF!</f>
        <v>#REF!</v>
      </c>
    </row>
    <row r="23" spans="1:31" ht="13.5" customHeight="1" x14ac:dyDescent="0.25">
      <c r="A23" s="31" t="s">
        <v>19</v>
      </c>
      <c r="B23" s="32">
        <v>41731</v>
      </c>
      <c r="C23" s="33">
        <v>100</v>
      </c>
      <c r="D23" s="29"/>
      <c r="G23" s="3"/>
      <c r="H23" s="20"/>
      <c r="I23" s="21"/>
      <c r="J23" s="3"/>
      <c r="K23" s="3"/>
    </row>
    <row r="24" spans="1:31" ht="13.5" customHeight="1" x14ac:dyDescent="0.25">
      <c r="A24" s="31" t="s">
        <v>20</v>
      </c>
      <c r="B24" s="32">
        <v>41746</v>
      </c>
      <c r="C24" s="33">
        <v>78.680000000000007</v>
      </c>
      <c r="G24" s="3"/>
      <c r="H24" s="20"/>
      <c r="I24" s="20"/>
      <c r="J24" s="3"/>
      <c r="K24" s="3"/>
    </row>
    <row r="25" spans="1:31" ht="13.5" customHeight="1" x14ac:dyDescent="0.25">
      <c r="A25" s="31" t="s">
        <v>19</v>
      </c>
      <c r="B25" s="32">
        <v>41761</v>
      </c>
      <c r="C25" s="33">
        <v>100</v>
      </c>
      <c r="G25" s="3"/>
      <c r="H25" s="20"/>
      <c r="I25" s="20"/>
      <c r="J25" s="20"/>
      <c r="K25" s="20"/>
      <c r="L25" s="37"/>
      <c r="M25" s="37"/>
      <c r="N25" s="37"/>
    </row>
    <row r="26" spans="1:31" ht="13.5" customHeight="1" x14ac:dyDescent="0.25">
      <c r="A26" s="31" t="s">
        <v>20</v>
      </c>
      <c r="B26" s="32">
        <v>41778</v>
      </c>
      <c r="C26" s="33">
        <v>78.680000000000007</v>
      </c>
      <c r="J26" s="20"/>
      <c r="K26" s="20"/>
      <c r="L26" s="37"/>
      <c r="M26" s="37"/>
      <c r="N26" s="37"/>
    </row>
    <row r="27" spans="1:31" s="3" customFormat="1" ht="13.5" customHeight="1" x14ac:dyDescent="0.25">
      <c r="A27" s="31" t="s">
        <v>20</v>
      </c>
      <c r="B27" s="32">
        <v>41807</v>
      </c>
      <c r="C27" s="33">
        <v>78.680000000000007</v>
      </c>
      <c r="G27"/>
      <c r="H27"/>
      <c r="I27"/>
      <c r="J27" s="20"/>
      <c r="K27" s="20"/>
      <c r="L27" s="20"/>
      <c r="M27" s="20"/>
      <c r="N27" s="20"/>
    </row>
    <row r="28" spans="1:31" s="3" customFormat="1" ht="13.5" customHeight="1" x14ac:dyDescent="0.25">
      <c r="A28" s="33" t="s">
        <v>20</v>
      </c>
      <c r="B28" s="32">
        <v>41837</v>
      </c>
      <c r="C28" s="33">
        <v>78.680000000000007</v>
      </c>
      <c r="D28" s="38"/>
      <c r="G28"/>
      <c r="H28"/>
      <c r="I28"/>
      <c r="J28" s="20"/>
      <c r="K28" s="20"/>
      <c r="L28" s="20"/>
      <c r="M28" s="20"/>
      <c r="N28" s="20"/>
    </row>
    <row r="29" spans="1:31" s="39" customFormat="1" ht="13.5" customHeight="1" x14ac:dyDescent="0.25">
      <c r="A29" s="36" t="s">
        <v>20</v>
      </c>
      <c r="B29" s="35">
        <v>41869</v>
      </c>
      <c r="C29" s="36">
        <v>78.680000000000007</v>
      </c>
      <c r="G29" s="40"/>
      <c r="H29" s="40"/>
      <c r="I29" s="40"/>
      <c r="J29" s="41"/>
      <c r="K29" s="41"/>
      <c r="L29" s="41"/>
      <c r="M29" s="41"/>
      <c r="N29" s="41"/>
    </row>
    <row r="30" spans="1:31" ht="13.5" customHeight="1" x14ac:dyDescent="0.25">
      <c r="A30" s="33" t="s">
        <v>20</v>
      </c>
      <c r="B30" s="32">
        <v>41899</v>
      </c>
      <c r="C30" s="33">
        <v>78.680000000000007</v>
      </c>
      <c r="J30" s="20"/>
      <c r="K30" s="20"/>
      <c r="L30" s="37"/>
      <c r="M30" s="37"/>
      <c r="N30" s="37"/>
    </row>
    <row r="31" spans="1:31" ht="13.5" customHeight="1" x14ac:dyDescent="0.25">
      <c r="A31" s="33" t="s">
        <v>20</v>
      </c>
      <c r="B31" s="32">
        <v>41929</v>
      </c>
      <c r="C31" s="33">
        <v>78.680000000000007</v>
      </c>
      <c r="J31" s="21"/>
      <c r="K31" s="20"/>
      <c r="L31" s="37"/>
      <c r="M31" s="37"/>
      <c r="N31" s="37"/>
    </row>
    <row r="32" spans="1:31" ht="13.5" customHeight="1" x14ac:dyDescent="0.25">
      <c r="A32" s="33" t="s">
        <v>20</v>
      </c>
      <c r="B32" s="32">
        <v>41960</v>
      </c>
      <c r="C32" s="33">
        <v>78.680000000000007</v>
      </c>
      <c r="J32" s="20"/>
      <c r="K32" s="20"/>
      <c r="L32" s="37"/>
      <c r="M32" s="37"/>
      <c r="N32" s="37"/>
    </row>
    <row r="33" spans="1:14" ht="13.5" customHeight="1" x14ac:dyDescent="0.25">
      <c r="A33" s="31" t="s">
        <v>20</v>
      </c>
      <c r="B33" s="33">
        <v>41990</v>
      </c>
      <c r="C33" s="33">
        <v>78.680000000000007</v>
      </c>
      <c r="J33" s="20"/>
      <c r="K33" s="20"/>
      <c r="L33" s="37"/>
      <c r="M33" s="37"/>
      <c r="N33" s="37"/>
    </row>
    <row r="34" spans="1:14" ht="13.5" customHeight="1" x14ac:dyDescent="0.25">
      <c r="B34" s="5" t="s">
        <v>21</v>
      </c>
      <c r="C34" s="5">
        <f>SUM(C17:C33)</f>
        <v>1444.1600000000005</v>
      </c>
      <c r="J34" s="20"/>
      <c r="K34" s="20"/>
      <c r="L34" s="37"/>
      <c r="M34" s="37"/>
      <c r="N34" s="37"/>
    </row>
    <row r="35" spans="1:14" ht="13.5" customHeight="1" x14ac:dyDescent="0.2">
      <c r="D35" s="42"/>
    </row>
    <row r="36" spans="1:14" ht="13.5" customHeight="1" x14ac:dyDescent="0.2"/>
    <row r="37" spans="1:14" ht="13.5" customHeight="1" x14ac:dyDescent="0.2">
      <c r="A37" s="5" t="s">
        <v>22</v>
      </c>
      <c r="B37" s="5"/>
      <c r="C37" s="5"/>
    </row>
    <row r="38" spans="1:14" ht="13.5" x14ac:dyDescent="0.25">
      <c r="A38" s="29" t="s">
        <v>23</v>
      </c>
      <c r="B38" s="29"/>
      <c r="C38" s="43">
        <f>'[1]dép par mill'!I22</f>
        <v>19.81450448276502</v>
      </c>
    </row>
    <row r="39" spans="1:14" ht="13.5" x14ac:dyDescent="0.25">
      <c r="A39" s="29" t="s">
        <v>24</v>
      </c>
      <c r="B39" s="29"/>
      <c r="C39" s="43">
        <f>'[1]dép par mill'!H22</f>
        <v>296.18535200000002</v>
      </c>
    </row>
    <row r="40" spans="1:14" ht="13.5" x14ac:dyDescent="0.25">
      <c r="A40" s="29" t="s">
        <v>25</v>
      </c>
      <c r="B40" s="29"/>
      <c r="C40" s="43">
        <f>'[1]dép par mill'!P22</f>
        <v>8.2007201765594129</v>
      </c>
    </row>
    <row r="41" spans="1:14" ht="13.5" x14ac:dyDescent="0.25">
      <c r="A41" s="29" t="s">
        <v>26</v>
      </c>
      <c r="B41" s="29"/>
      <c r="C41" s="43">
        <f>[1]mensualités!T9*12</f>
        <v>304.15199999999999</v>
      </c>
    </row>
    <row r="42" spans="1:14" ht="14.25" thickBot="1" x14ac:dyDescent="0.3">
      <c r="A42" s="29" t="s">
        <v>27</v>
      </c>
      <c r="B42" s="29"/>
      <c r="C42" s="44">
        <f>[1]mensualités!T6*12</f>
        <v>73.37</v>
      </c>
    </row>
    <row r="43" spans="1:14" ht="14.25" thickTop="1" x14ac:dyDescent="0.25">
      <c r="A43" s="29" t="s">
        <v>28</v>
      </c>
      <c r="B43" s="29"/>
      <c r="C43" s="43">
        <f>SUM(C38:C42)</f>
        <v>701.72257665932443</v>
      </c>
    </row>
    <row r="44" spans="1:14" ht="13.5" x14ac:dyDescent="0.25">
      <c r="A44" s="3"/>
      <c r="B44" s="3"/>
      <c r="C44" s="43"/>
    </row>
    <row r="45" spans="1:14" x14ac:dyDescent="0.2">
      <c r="A45" s="5" t="s">
        <v>29</v>
      </c>
      <c r="B45" s="5"/>
      <c r="C45" s="5"/>
    </row>
    <row r="46" spans="1:14" ht="13.5" x14ac:dyDescent="0.25">
      <c r="A46" s="45" t="s">
        <v>30</v>
      </c>
      <c r="B46" s="45"/>
      <c r="C46" s="43">
        <v>548.74</v>
      </c>
    </row>
    <row r="47" spans="1:14" ht="13.5" x14ac:dyDescent="0.25">
      <c r="A47" s="45"/>
      <c r="B47" s="45"/>
      <c r="C47" s="43"/>
    </row>
    <row r="48" spans="1:14" ht="13.5" x14ac:dyDescent="0.25">
      <c r="A48" s="45"/>
      <c r="B48" s="45"/>
      <c r="C48" s="43"/>
    </row>
    <row r="49" spans="1:3" x14ac:dyDescent="0.2">
      <c r="A49" s="5" t="s">
        <v>31</v>
      </c>
      <c r="B49" s="5"/>
      <c r="C49" s="5"/>
    </row>
    <row r="50" spans="1:3" ht="13.5" x14ac:dyDescent="0.25">
      <c r="A50" s="3" t="s">
        <v>32</v>
      </c>
      <c r="B50" s="3"/>
      <c r="C50" s="46">
        <f>[1]eau!H58</f>
        <v>504.56299999999999</v>
      </c>
    </row>
    <row r="51" spans="1:3" ht="13.5" x14ac:dyDescent="0.25">
      <c r="A51" s="3" t="s">
        <v>33</v>
      </c>
      <c r="B51" s="3"/>
      <c r="C51" s="47">
        <f>[1]eau!I58</f>
        <v>667.42</v>
      </c>
    </row>
    <row r="52" spans="1:3" ht="13.5" x14ac:dyDescent="0.25">
      <c r="A52" s="3" t="s">
        <v>34</v>
      </c>
      <c r="B52" s="3"/>
      <c r="C52" s="46">
        <f>C51-C50</f>
        <v>162.85699999999997</v>
      </c>
    </row>
    <row r="53" spans="1:3" ht="13.5" x14ac:dyDescent="0.25">
      <c r="A53" s="3" t="s">
        <v>35</v>
      </c>
      <c r="B53" s="3"/>
      <c r="C53" s="43">
        <f>[1]eau!M3</f>
        <v>3.0441840124364985</v>
      </c>
    </row>
    <row r="54" spans="1:3" ht="13.5" x14ac:dyDescent="0.25">
      <c r="A54" s="3" t="s">
        <v>36</v>
      </c>
      <c r="B54" s="3"/>
      <c r="C54" s="43">
        <f>[1]eau!N58</f>
        <v>519.56667571337073</v>
      </c>
    </row>
    <row r="55" spans="1:3" ht="13.5" x14ac:dyDescent="0.25">
      <c r="A55" s="3"/>
      <c r="B55" s="43"/>
    </row>
    <row r="56" spans="1:3" ht="13.5" x14ac:dyDescent="0.25">
      <c r="A56" s="3" t="s">
        <v>37</v>
      </c>
      <c r="B56" s="43"/>
      <c r="C56" s="48">
        <f>[1]eau!M3</f>
        <v>3.0441840124364985</v>
      </c>
    </row>
    <row r="57" spans="1:3" ht="13.5" x14ac:dyDescent="0.25">
      <c r="A57" s="3" t="s">
        <v>38</v>
      </c>
      <c r="B57" s="43"/>
      <c r="C57" s="48">
        <f>[1]eau!G58</f>
        <v>23.8</v>
      </c>
    </row>
  </sheetData>
  <mergeCells count="1">
    <mergeCell ref="A1:B1"/>
  </mergeCells>
  <pageMargins left="0.74803149606299213" right="0.74803149606299213" top="0.98425196850393704" bottom="0.98425196850393704" header="0.51181102362204722" footer="0.51181102362204722"/>
  <pageSetup paperSize="9" scale="78" orientation="landscape" horizontalDpi="4294967293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3e Lachiri</vt:lpstr>
      <vt:lpstr>'3e Lachiri'!Print_Area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Rijke</dc:creator>
  <cp:lastModifiedBy>Yvonne Rijke</cp:lastModifiedBy>
  <dcterms:created xsi:type="dcterms:W3CDTF">2015-03-28T12:06:55Z</dcterms:created>
  <dcterms:modified xsi:type="dcterms:W3CDTF">2015-03-28T12:12:45Z</dcterms:modified>
</cp:coreProperties>
</file>